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rginijus\Desktop\"/>
    </mc:Choice>
  </mc:AlternateContent>
  <xr:revisionPtr revIDLastSave="0" documentId="13_ncr:1_{9E7B092C-CC44-4D44-9CEA-E75A19ACFEE7}" xr6:coauthVersionLast="47" xr6:coauthVersionMax="47" xr10:uidLastSave="{00000000-0000-0000-0000-000000000000}"/>
  <bookViews>
    <workbookView xWindow="-120" yWindow="-120" windowWidth="20730" windowHeight="11160" tabRatio="774" activeTab="1" xr2:uid="{00000000-000D-0000-FFFF-FFFF00000000}"/>
  </bookViews>
  <sheets>
    <sheet name="duomenys" sheetId="9" r:id="rId1"/>
    <sheet name="F1A" sheetId="5" r:id="rId2"/>
    <sheet name="F1B" sheetId="1" r:id="rId3"/>
    <sheet name="F1C" sheetId="4" r:id="rId4"/>
  </sheets>
  <definedNames>
    <definedName name="_xlnm._FilterDatabase" localSheetId="1" hidden="1">F1A!$B$7:$K$22</definedName>
    <definedName name="_xlnm.Print_Area" localSheetId="1">F1A!$A$1:$L$25</definedName>
    <definedName name="_xlnm.Print_Area" localSheetId="2">F1B!$A$1:$L$18</definedName>
    <definedName name="_xlnm.Print_Area" localSheetId="3">F1C!$A$1:$L$14</definedName>
  </definedNames>
  <calcPr calcId="181029"/>
</workbook>
</file>

<file path=xl/calcChain.xml><?xml version="1.0" encoding="utf-8"?>
<calcChain xmlns="http://schemas.openxmlformats.org/spreadsheetml/2006/main">
  <c r="L9" i="4" l="1"/>
  <c r="K9" i="4"/>
  <c r="L7" i="4"/>
  <c r="K7" i="4"/>
  <c r="L10" i="4"/>
  <c r="K10" i="4"/>
  <c r="K8" i="4"/>
  <c r="L8" i="4"/>
  <c r="K11" i="4"/>
  <c r="L11" i="4"/>
  <c r="L8" i="1"/>
  <c r="K8" i="1"/>
  <c r="K17" i="5" l="1"/>
  <c r="K13" i="5"/>
  <c r="L19" i="5"/>
  <c r="L22" i="5"/>
  <c r="L15" i="5" l="1"/>
  <c r="L8" i="5"/>
  <c r="L18" i="5"/>
  <c r="L7" i="5"/>
  <c r="L10" i="5"/>
  <c r="L12" i="5"/>
  <c r="L21" i="5"/>
  <c r="L14" i="5"/>
  <c r="L17" i="5"/>
  <c r="L16" i="5"/>
  <c r="L11" i="5"/>
  <c r="L20" i="5"/>
  <c r="L13" i="5"/>
  <c r="K14" i="5" l="1"/>
  <c r="K19" i="5"/>
  <c r="K12" i="5" l="1"/>
  <c r="K10" i="1"/>
  <c r="L11" i="1"/>
  <c r="K15" i="5"/>
  <c r="L12" i="1"/>
  <c r="L10" i="1"/>
  <c r="L9" i="1"/>
  <c r="L14" i="1"/>
  <c r="L15" i="1"/>
  <c r="L9" i="5"/>
  <c r="K9" i="1"/>
  <c r="K14" i="1"/>
  <c r="K8" i="5"/>
  <c r="L13" i="1"/>
  <c r="L7" i="1"/>
  <c r="C24" i="5"/>
  <c r="K9" i="5"/>
  <c r="K7" i="5"/>
  <c r="K10" i="5"/>
  <c r="K16" i="5"/>
  <c r="K20" i="5"/>
  <c r="K18" i="5"/>
  <c r="K11" i="5"/>
  <c r="K22" i="5"/>
  <c r="K21" i="5"/>
  <c r="K17" i="1"/>
  <c r="K13" i="4"/>
  <c r="K14" i="4"/>
  <c r="C14" i="4"/>
  <c r="C13" i="4"/>
  <c r="K18" i="1"/>
  <c r="C18" i="1"/>
  <c r="C17" i="1"/>
  <c r="K24" i="5"/>
  <c r="C25" i="5"/>
  <c r="A2" i="4"/>
  <c r="A2" i="1"/>
  <c r="K25" i="5"/>
  <c r="A2" i="5"/>
  <c r="K15" i="1"/>
  <c r="K13" i="1"/>
  <c r="K7" i="1"/>
  <c r="K11" i="1"/>
  <c r="K12" i="1"/>
</calcChain>
</file>

<file path=xl/sharedStrings.xml><?xml version="1.0" encoding="utf-8"?>
<sst xmlns="http://schemas.openxmlformats.org/spreadsheetml/2006/main" count="101" uniqueCount="62">
  <si>
    <t>Nr.</t>
  </si>
  <si>
    <t>Komanda</t>
  </si>
  <si>
    <t>Rezultatas</t>
  </si>
  <si>
    <t>Parašai:</t>
  </si>
  <si>
    <t>Utena</t>
  </si>
  <si>
    <t>Biržai</t>
  </si>
  <si>
    <t>Šiauliai</t>
  </si>
  <si>
    <t>Panevėžys</t>
  </si>
  <si>
    <t>Virginijus Ivančikas</t>
  </si>
  <si>
    <t>Per 1000</t>
  </si>
  <si>
    <t>Varžybų pavadinimas</t>
  </si>
  <si>
    <t>Vieta</t>
  </si>
  <si>
    <t>Data</t>
  </si>
  <si>
    <t>Varžybų sekretorius</t>
  </si>
  <si>
    <t>Data:</t>
  </si>
  <si>
    <t>F-1-B rezultatai</t>
  </si>
  <si>
    <t>F-1-C rezultatai</t>
  </si>
  <si>
    <t>F-1-A rezultatai</t>
  </si>
  <si>
    <t>Laisvo skridimo aviamodelių varžybos</t>
  </si>
  <si>
    <t>Dalyvis</t>
  </si>
  <si>
    <t>Paulius Budovas</t>
  </si>
  <si>
    <t>Modestas Snukiškis</t>
  </si>
  <si>
    <t>Klubinės</t>
  </si>
  <si>
    <t>TSK Erdvė</t>
  </si>
  <si>
    <t>Saulius Kaunietis</t>
  </si>
  <si>
    <t>Vilnius</t>
  </si>
  <si>
    <t>Rolandas Jasmontas</t>
  </si>
  <si>
    <t>Vytas Klezys</t>
  </si>
  <si>
    <t>Robertas Poškus</t>
  </si>
  <si>
    <t>Rolandas Mackus</t>
  </si>
  <si>
    <t>Paluknys</t>
  </si>
  <si>
    <t>F-1-A</t>
  </si>
  <si>
    <t>Vyr. teisėjas</t>
  </si>
  <si>
    <t>Gediminas Vaitekūnas</t>
  </si>
  <si>
    <t>F-1-B, F-1-C</t>
  </si>
  <si>
    <t>Arvydas Palskys</t>
  </si>
  <si>
    <t>Varėna</t>
  </si>
  <si>
    <t>Marius Bliujus</t>
  </si>
  <si>
    <t>Mantvydas Latvėnas</t>
  </si>
  <si>
    <t>Donatas Pampikas</t>
  </si>
  <si>
    <t>Latvija</t>
  </si>
  <si>
    <t>Sigitas Jakutis</t>
  </si>
  <si>
    <t>Tatjana Štopienė</t>
  </si>
  <si>
    <t>Robertas Šeinauskas</t>
  </si>
  <si>
    <t>Henrikas Aukštakis</t>
  </si>
  <si>
    <t>Vytautas Kaunietis</t>
  </si>
  <si>
    <t>f1</t>
  </si>
  <si>
    <t>F1</t>
  </si>
  <si>
    <t>Alfonso Pranskėčio taurė 2021</t>
  </si>
  <si>
    <t>Laimis Praniauskas</t>
  </si>
  <si>
    <t>Maris Voits</t>
  </si>
  <si>
    <t>Gintaras Kuckailis</t>
  </si>
  <si>
    <t>Kaunas</t>
  </si>
  <si>
    <t>Sandis Rošonoks</t>
  </si>
  <si>
    <t>Aronas Treinys (J)</t>
  </si>
  <si>
    <t>Edmundas Mikulėnas</t>
  </si>
  <si>
    <t>Justinas Bartkevičius</t>
  </si>
  <si>
    <t>Volo LT</t>
  </si>
  <si>
    <t>Danas Babenskas</t>
  </si>
  <si>
    <t>Ronaldas Jacunskas</t>
  </si>
  <si>
    <t>Eligijus Barkus</t>
  </si>
  <si>
    <t>Tomas Aukštakis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</si>
</sst>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9">
    <font>
      <sz val="10"/>
      <name val="Arial"/>
      <charset val="186"/>
    </font>
    <font>
      <b/>
      <sz val="12"/>
      <color indexed="8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color indexed="8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Arial"/>
      <family val="2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charset val="186"/>
    </font>
    <font>
      <sz val="14"/>
      <color indexed="8"/>
      <name val="HandelGothic TL"/>
      <family val="5"/>
      <charset val="186"/>
    </font>
    <font>
      <sz val="10"/>
      <name val="HandelGothic TL"/>
      <family val="5"/>
      <charset val="186"/>
    </font>
    <font>
      <sz val="12"/>
      <name val="HandelGothic TL"/>
      <family val="5"/>
      <charset val="186"/>
    </font>
    <font>
      <sz val="12"/>
      <color indexed="8"/>
      <name val="HandelGothic TL"/>
      <family val="5"/>
      <charset val="186"/>
    </font>
    <font>
      <sz val="12"/>
      <color indexed="8"/>
      <name val="Times New Roman Baltic"/>
      <charset val="186"/>
    </font>
    <font>
      <sz val="12"/>
      <name val="Times New Roman Baltic"/>
      <charset val="186"/>
    </font>
    <font>
      <sz val="10"/>
      <color rgb="FFFF0000"/>
      <name val="Arial"/>
      <family val="2"/>
      <charset val="186"/>
    </font>
    <font>
      <b/>
      <sz val="12"/>
      <color rgb="FFFF000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1" fontId="1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" borderId="4" xfId="0" applyFont="1" applyFill="1" applyBorder="1"/>
    <xf numFmtId="0" fontId="0" fillId="0" borderId="4" xfId="0" applyBorder="1"/>
    <xf numFmtId="0" fontId="7" fillId="0" borderId="4" xfId="0" applyFont="1" applyBorder="1"/>
    <xf numFmtId="0" fontId="9" fillId="0" borderId="4" xfId="0" applyFont="1" applyBorder="1"/>
    <xf numFmtId="164" fontId="0" fillId="0" borderId="4" xfId="0" applyNumberFormat="1" applyBorder="1"/>
    <xf numFmtId="0" fontId="10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/>
    <xf numFmtId="14" fontId="11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15" fillId="0" borderId="4" xfId="0" applyFont="1" applyBorder="1"/>
    <xf numFmtId="0" fontId="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15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7" fillId="0" borderId="0" xfId="0" applyFont="1" applyFill="1"/>
    <xf numFmtId="0" fontId="18" fillId="0" borderId="21" xfId="0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1" fontId="1" fillId="0" borderId="2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4" xfId="0" applyFont="1" applyBorder="1"/>
    <xf numFmtId="0" fontId="3" fillId="0" borderId="27" xfId="0" applyFont="1" applyBorder="1" applyAlignment="1">
      <alignment horizontal="left"/>
    </xf>
    <xf numFmtId="0" fontId="15" fillId="0" borderId="27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5" fillId="0" borderId="3" xfId="0" applyFont="1" applyBorder="1"/>
    <xf numFmtId="0" fontId="3" fillId="0" borderId="3" xfId="0" applyFont="1" applyBorder="1"/>
    <xf numFmtId="0" fontId="4" fillId="2" borderId="2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5" fillId="0" borderId="20" xfId="0" applyFont="1" applyBorder="1"/>
    <xf numFmtId="0" fontId="15" fillId="0" borderId="9" xfId="0" applyFont="1" applyBorder="1" applyAlignment="1">
      <alignment horizontal="right"/>
    </xf>
    <xf numFmtId="0" fontId="3" fillId="0" borderId="20" xfId="0" applyFont="1" applyBorder="1"/>
    <xf numFmtId="0" fontId="3" fillId="0" borderId="23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5" fillId="0" borderId="19" xfId="0" applyFont="1" applyBorder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15" fillId="0" borderId="36" xfId="0" applyFont="1" applyBorder="1"/>
    <xf numFmtId="0" fontId="15" fillId="0" borderId="3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/>
    <xf numFmtId="0" fontId="2" fillId="0" borderId="28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B9"/>
  <sheetViews>
    <sheetView zoomScaleNormal="100" workbookViewId="0">
      <selection activeCell="B3" sqref="B3"/>
    </sheetView>
  </sheetViews>
  <sheetFormatPr defaultRowHeight="12.75"/>
  <cols>
    <col min="1" max="1" width="27" customWidth="1"/>
    <col min="2" max="2" width="47.85546875" customWidth="1"/>
  </cols>
  <sheetData>
    <row r="3" spans="1:2" ht="18" customHeight="1">
      <c r="A3" s="14" t="s">
        <v>10</v>
      </c>
      <c r="B3" s="16" t="s">
        <v>48</v>
      </c>
    </row>
    <row r="4" spans="1:2" ht="18" customHeight="1">
      <c r="A4" s="14" t="s">
        <v>11</v>
      </c>
      <c r="B4" s="17" t="s">
        <v>30</v>
      </c>
    </row>
    <row r="5" spans="1:2" ht="18" customHeight="1">
      <c r="A5" s="14" t="s">
        <v>12</v>
      </c>
      <c r="B5" s="18"/>
    </row>
    <row r="6" spans="1:2" ht="18" customHeight="1">
      <c r="A6" s="20" t="s">
        <v>31</v>
      </c>
      <c r="B6" s="18">
        <v>44408</v>
      </c>
    </row>
    <row r="7" spans="1:2" ht="18" customHeight="1">
      <c r="A7" s="20" t="s">
        <v>34</v>
      </c>
      <c r="B7" s="18">
        <v>44408</v>
      </c>
    </row>
    <row r="8" spans="1:2" ht="18" customHeight="1">
      <c r="A8" s="14" t="s">
        <v>32</v>
      </c>
      <c r="B8" s="15" t="s">
        <v>33</v>
      </c>
    </row>
    <row r="9" spans="1:2" ht="18" customHeight="1">
      <c r="A9" s="14" t="s">
        <v>13</v>
      </c>
      <c r="B9" s="15" t="s">
        <v>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5"/>
  <sheetViews>
    <sheetView tabSelected="1" topLeftCell="A3" zoomScale="87" zoomScaleNormal="87" workbookViewId="0">
      <selection activeCell="D4" sqref="D4:H4"/>
    </sheetView>
  </sheetViews>
  <sheetFormatPr defaultRowHeight="12.75"/>
  <cols>
    <col min="1" max="1" width="4.28515625" customWidth="1"/>
    <col min="2" max="2" width="21.42578125" customWidth="1"/>
    <col min="3" max="3" width="11.42578125" customWidth="1"/>
    <col min="4" max="10" width="5" customWidth="1"/>
    <col min="11" max="12" width="11.42578125" customWidth="1"/>
    <col min="13" max="13" width="9.140625" hidden="1" customWidth="1"/>
  </cols>
  <sheetData>
    <row r="1" spans="1:13" s="22" customFormat="1" ht="18.7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s="22" customFormat="1" ht="24" customHeight="1">
      <c r="A2" s="94" t="str">
        <f>duomenys!B3</f>
        <v>Alfonso Pranskėčio taurė 2021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s="22" customFormat="1" ht="24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2" customFormat="1" ht="30">
      <c r="A4" s="23"/>
      <c r="B4" s="21"/>
      <c r="C4" s="21"/>
      <c r="D4" s="94" t="s">
        <v>17</v>
      </c>
      <c r="E4" s="94"/>
      <c r="F4" s="94"/>
      <c r="G4" s="94"/>
      <c r="H4" s="94"/>
      <c r="I4" s="25"/>
      <c r="J4" s="21"/>
      <c r="K4" s="26"/>
      <c r="L4" s="26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19"/>
      <c r="L5" s="13"/>
    </row>
    <row r="6" spans="1:13" ht="16.5" thickBot="1">
      <c r="A6" s="58" t="s">
        <v>0</v>
      </c>
      <c r="B6" s="36" t="s">
        <v>19</v>
      </c>
      <c r="C6" s="58" t="s">
        <v>1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 t="s">
        <v>46</v>
      </c>
      <c r="J6" s="38"/>
      <c r="K6" s="58" t="s">
        <v>2</v>
      </c>
      <c r="L6" s="59" t="s">
        <v>9</v>
      </c>
      <c r="M6" s="5" t="s">
        <v>22</v>
      </c>
    </row>
    <row r="7" spans="1:13" ht="16.5" thickBot="1">
      <c r="A7" s="45">
        <v>1</v>
      </c>
      <c r="B7" s="104" t="s">
        <v>24</v>
      </c>
      <c r="C7" s="54" t="s">
        <v>7</v>
      </c>
      <c r="D7" s="87">
        <v>240</v>
      </c>
      <c r="E7" s="88">
        <v>180</v>
      </c>
      <c r="F7" s="88">
        <v>180</v>
      </c>
      <c r="G7" s="88">
        <v>180</v>
      </c>
      <c r="H7" s="88">
        <v>180</v>
      </c>
      <c r="I7" s="88"/>
      <c r="J7" s="92"/>
      <c r="K7" s="63">
        <f>0+SUM(D7:J7)</f>
        <v>960</v>
      </c>
      <c r="L7" s="47">
        <f>1000*(SUM(D7:H7))/(SUM($D$7:$H$7))</f>
        <v>1000</v>
      </c>
      <c r="M7" s="57">
        <v>1000</v>
      </c>
    </row>
    <row r="8" spans="1:13" ht="16.5" thickBot="1">
      <c r="A8" s="96">
        <v>2</v>
      </c>
      <c r="B8" s="70" t="s">
        <v>38</v>
      </c>
      <c r="C8" s="34" t="s">
        <v>5</v>
      </c>
      <c r="D8" s="75">
        <v>240</v>
      </c>
      <c r="E8" s="32">
        <v>180</v>
      </c>
      <c r="F8" s="32">
        <v>180</v>
      </c>
      <c r="G8" s="32">
        <v>180</v>
      </c>
      <c r="H8" s="32">
        <v>180</v>
      </c>
      <c r="I8" s="31"/>
      <c r="J8" s="41"/>
      <c r="K8" s="64">
        <f>0+SUM(D8:J8)</f>
        <v>960</v>
      </c>
      <c r="L8" s="47">
        <f>1000*(SUM(D8:H8))/(SUM($D$7:$H$7))</f>
        <v>1000</v>
      </c>
      <c r="M8" s="57">
        <v>850</v>
      </c>
    </row>
    <row r="9" spans="1:13" ht="16.5" thickBot="1">
      <c r="A9" s="73">
        <v>3</v>
      </c>
      <c r="B9" s="69" t="s">
        <v>20</v>
      </c>
      <c r="C9" s="33" t="s">
        <v>6</v>
      </c>
      <c r="D9" s="76">
        <v>205</v>
      </c>
      <c r="E9" s="9">
        <v>180</v>
      </c>
      <c r="F9" s="9">
        <v>180</v>
      </c>
      <c r="G9" s="9">
        <v>180</v>
      </c>
      <c r="H9" s="9">
        <v>132</v>
      </c>
      <c r="I9" s="8"/>
      <c r="J9" s="40"/>
      <c r="K9" s="64">
        <f>0+SUM(D9:J9)</f>
        <v>877</v>
      </c>
      <c r="L9" s="47">
        <f>1000*(SUM(D9:H9))/(SUM($D$7:$H$7))</f>
        <v>913.54166666666663</v>
      </c>
      <c r="M9" s="57">
        <v>800</v>
      </c>
    </row>
    <row r="10" spans="1:13" ht="16.5" thickBot="1">
      <c r="A10" s="96">
        <v>4</v>
      </c>
      <c r="B10" s="71" t="s">
        <v>21</v>
      </c>
      <c r="C10" s="34" t="s">
        <v>4</v>
      </c>
      <c r="D10" s="76">
        <v>240</v>
      </c>
      <c r="E10" s="9">
        <v>180</v>
      </c>
      <c r="F10" s="9">
        <v>151</v>
      </c>
      <c r="G10" s="9">
        <v>122</v>
      </c>
      <c r="H10" s="9">
        <v>180</v>
      </c>
      <c r="I10" s="31"/>
      <c r="J10" s="41"/>
      <c r="K10" s="64">
        <f>0+SUM(D10:J10)</f>
        <v>873</v>
      </c>
      <c r="L10" s="47">
        <f>1000*(SUM(D10:H10))/(SUM($D$7:$H$7))</f>
        <v>909.375</v>
      </c>
      <c r="M10" s="57">
        <v>750</v>
      </c>
    </row>
    <row r="11" spans="1:13" ht="16.5" thickBot="1">
      <c r="A11" s="73">
        <v>5</v>
      </c>
      <c r="B11" s="70" t="s">
        <v>56</v>
      </c>
      <c r="C11" s="34" t="s">
        <v>36</v>
      </c>
      <c r="D11" s="75">
        <v>223</v>
      </c>
      <c r="E11" s="32">
        <v>180</v>
      </c>
      <c r="F11" s="32">
        <v>86</v>
      </c>
      <c r="G11" s="32">
        <v>180</v>
      </c>
      <c r="H11" s="32">
        <v>128</v>
      </c>
      <c r="I11" s="31"/>
      <c r="J11" s="41"/>
      <c r="K11" s="64">
        <f>0+SUM(D11:J11)</f>
        <v>797</v>
      </c>
      <c r="L11" s="47">
        <f>1000*(SUM(D11:H11))/(SUM($D$7:$H$7))</f>
        <v>830.20833333333337</v>
      </c>
      <c r="M11" s="57">
        <v>700</v>
      </c>
    </row>
    <row r="12" spans="1:13" ht="16.5" thickBot="1">
      <c r="A12" s="96">
        <v>6</v>
      </c>
      <c r="B12" s="71" t="s">
        <v>28</v>
      </c>
      <c r="C12" s="33" t="s">
        <v>6</v>
      </c>
      <c r="D12" s="75">
        <v>167</v>
      </c>
      <c r="E12" s="31">
        <v>180</v>
      </c>
      <c r="F12" s="31">
        <v>151</v>
      </c>
      <c r="G12" s="31">
        <v>180</v>
      </c>
      <c r="H12" s="31">
        <v>114</v>
      </c>
      <c r="I12" s="31"/>
      <c r="J12" s="41"/>
      <c r="K12" s="64">
        <f>0+SUM(D12:J12)</f>
        <v>792</v>
      </c>
      <c r="L12" s="47">
        <f>1000*(SUM(D12:H12))/(SUM($D$7:$H$7))</f>
        <v>825</v>
      </c>
      <c r="M12" s="57">
        <v>650</v>
      </c>
    </row>
    <row r="13" spans="1:13" ht="16.5" thickBot="1">
      <c r="A13" s="73">
        <v>7</v>
      </c>
      <c r="B13" s="71" t="s">
        <v>35</v>
      </c>
      <c r="C13" s="34" t="s">
        <v>4</v>
      </c>
      <c r="D13" s="75">
        <v>110</v>
      </c>
      <c r="E13" s="31">
        <v>180</v>
      </c>
      <c r="F13" s="31">
        <v>115</v>
      </c>
      <c r="G13" s="31">
        <v>180</v>
      </c>
      <c r="H13" s="31">
        <v>180</v>
      </c>
      <c r="I13" s="31"/>
      <c r="J13" s="41"/>
      <c r="K13" s="64">
        <f>0+SUM(D13:J13)</f>
        <v>765</v>
      </c>
      <c r="L13" s="47">
        <f>1000*(SUM(D13:H13))/(SUM($D$7:$H$7))</f>
        <v>796.875</v>
      </c>
      <c r="M13" s="57">
        <v>550</v>
      </c>
    </row>
    <row r="14" spans="1:13" ht="16.5" thickBot="1">
      <c r="A14" s="96">
        <v>8</v>
      </c>
      <c r="B14" s="71" t="s">
        <v>41</v>
      </c>
      <c r="C14" s="34" t="s">
        <v>4</v>
      </c>
      <c r="D14" s="75">
        <v>210</v>
      </c>
      <c r="E14" s="32">
        <v>93</v>
      </c>
      <c r="F14" s="32">
        <v>180</v>
      </c>
      <c r="G14" s="32">
        <v>180</v>
      </c>
      <c r="H14" s="32">
        <v>92</v>
      </c>
      <c r="I14" s="31"/>
      <c r="J14" s="41"/>
      <c r="K14" s="64">
        <f>0+SUM(D14:J14)</f>
        <v>755</v>
      </c>
      <c r="L14" s="47">
        <f>1000*(SUM(D14:H14))/(SUM($D$7:$H$7))</f>
        <v>786.45833333333337</v>
      </c>
      <c r="M14" s="57">
        <v>400</v>
      </c>
    </row>
    <row r="15" spans="1:13" ht="16.5" thickBot="1">
      <c r="A15" s="73">
        <v>9</v>
      </c>
      <c r="B15" s="71" t="s">
        <v>60</v>
      </c>
      <c r="C15" s="33" t="s">
        <v>4</v>
      </c>
      <c r="D15" s="75">
        <v>240</v>
      </c>
      <c r="E15" s="31">
        <v>29</v>
      </c>
      <c r="F15" s="31">
        <v>180</v>
      </c>
      <c r="G15" s="31">
        <v>124</v>
      </c>
      <c r="H15" s="31">
        <v>180</v>
      </c>
      <c r="I15" s="31"/>
      <c r="J15" s="41"/>
      <c r="K15" s="64">
        <f>0+SUM(D15:J15)</f>
        <v>753</v>
      </c>
      <c r="L15" s="47">
        <f>1000*(SUM(D15:H15))/(SUM($D$7:$H$7))</f>
        <v>784.375</v>
      </c>
      <c r="M15" s="57">
        <v>300</v>
      </c>
    </row>
    <row r="16" spans="1:13" ht="16.5" thickBot="1">
      <c r="A16" s="96">
        <v>10</v>
      </c>
      <c r="B16" s="71" t="s">
        <v>27</v>
      </c>
      <c r="C16" s="34" t="s">
        <v>5</v>
      </c>
      <c r="D16" s="75">
        <v>162</v>
      </c>
      <c r="E16" s="31">
        <v>92</v>
      </c>
      <c r="F16" s="31">
        <v>180</v>
      </c>
      <c r="G16" s="31">
        <v>128</v>
      </c>
      <c r="H16" s="31">
        <v>23</v>
      </c>
      <c r="I16" s="31"/>
      <c r="J16" s="41"/>
      <c r="K16" s="64">
        <f>0+SUM(D16:J16)</f>
        <v>585</v>
      </c>
      <c r="L16" s="47">
        <f>1000*(SUM(D16:H16))/(SUM($D$7:$H$7))</f>
        <v>609.375</v>
      </c>
      <c r="M16" s="57">
        <v>200</v>
      </c>
    </row>
    <row r="17" spans="1:13" ht="16.5" thickBot="1">
      <c r="A17" s="73">
        <v>11</v>
      </c>
      <c r="B17" s="71" t="s">
        <v>39</v>
      </c>
      <c r="C17" s="34" t="s">
        <v>57</v>
      </c>
      <c r="D17" s="75">
        <v>240</v>
      </c>
      <c r="E17" s="31">
        <v>180</v>
      </c>
      <c r="F17" s="31">
        <v>0</v>
      </c>
      <c r="G17" s="31">
        <v>0</v>
      </c>
      <c r="H17" s="31">
        <v>0</v>
      </c>
      <c r="I17" s="31"/>
      <c r="J17" s="41"/>
      <c r="K17" s="64">
        <f>0+SUM(D17:J17)</f>
        <v>420</v>
      </c>
      <c r="L17" s="47">
        <f>1000*(SUM(D17:H17))/(SUM($D$7:$H$7))</f>
        <v>437.5</v>
      </c>
      <c r="M17" s="57">
        <v>100</v>
      </c>
    </row>
    <row r="18" spans="1:13" ht="16.5" thickBot="1">
      <c r="A18" s="96">
        <v>12</v>
      </c>
      <c r="B18" s="71" t="s">
        <v>55</v>
      </c>
      <c r="C18" s="33" t="s">
        <v>4</v>
      </c>
      <c r="D18" s="75">
        <v>76</v>
      </c>
      <c r="E18" s="32">
        <v>180</v>
      </c>
      <c r="F18" s="32">
        <v>90</v>
      </c>
      <c r="G18" s="32">
        <v>0</v>
      </c>
      <c r="H18" s="32">
        <v>50</v>
      </c>
      <c r="I18" s="31"/>
      <c r="J18" s="41"/>
      <c r="K18" s="64">
        <f>0+SUM(D18:J18)</f>
        <v>396</v>
      </c>
      <c r="L18" s="47">
        <f>1000*(SUM(D18:H18))/(SUM($D$7:$H$7))</f>
        <v>412.5</v>
      </c>
      <c r="M18" s="57">
        <v>50</v>
      </c>
    </row>
    <row r="19" spans="1:13" ht="16.5" thickBot="1">
      <c r="A19" s="73">
        <v>13</v>
      </c>
      <c r="B19" s="71" t="s">
        <v>61</v>
      </c>
      <c r="C19" s="34" t="s">
        <v>52</v>
      </c>
      <c r="D19" s="75">
        <v>240</v>
      </c>
      <c r="E19" s="32">
        <v>76</v>
      </c>
      <c r="F19" s="32">
        <v>77</v>
      </c>
      <c r="G19" s="32">
        <v>0</v>
      </c>
      <c r="H19" s="32">
        <v>0</v>
      </c>
      <c r="I19" s="31"/>
      <c r="J19" s="41"/>
      <c r="K19" s="64">
        <f>0+SUM(D19:J19)</f>
        <v>393</v>
      </c>
      <c r="L19" s="47">
        <f>1000*(SUM(D19:H19))/(SUM($D$7:$H$7))</f>
        <v>409.375</v>
      </c>
      <c r="M19" s="57"/>
    </row>
    <row r="20" spans="1:13" ht="16.5" thickBot="1">
      <c r="A20" s="96">
        <v>14</v>
      </c>
      <c r="B20" s="71" t="s">
        <v>53</v>
      </c>
      <c r="C20" s="34" t="s">
        <v>40</v>
      </c>
      <c r="D20" s="75">
        <v>98</v>
      </c>
      <c r="E20" s="31">
        <v>74</v>
      </c>
      <c r="F20" s="31">
        <v>111</v>
      </c>
      <c r="G20" s="31">
        <v>0</v>
      </c>
      <c r="H20" s="31">
        <v>0</v>
      </c>
      <c r="I20" s="31"/>
      <c r="J20" s="41"/>
      <c r="K20" s="64">
        <f>0+SUM(D20:J20)</f>
        <v>283</v>
      </c>
      <c r="L20" s="47">
        <f>1000*(SUM(D20:H20))/(SUM($D$7:$H$7))</f>
        <v>294.79166666666669</v>
      </c>
      <c r="M20" s="57"/>
    </row>
    <row r="21" spans="1:13" ht="16.5" thickBot="1">
      <c r="A21" s="73">
        <v>15</v>
      </c>
      <c r="B21" s="105" t="s">
        <v>54</v>
      </c>
      <c r="C21" s="106" t="s">
        <v>4</v>
      </c>
      <c r="D21" s="97">
        <v>2</v>
      </c>
      <c r="E21" s="98">
        <v>0</v>
      </c>
      <c r="F21" s="98">
        <v>0</v>
      </c>
      <c r="G21" s="98">
        <v>0</v>
      </c>
      <c r="H21" s="98">
        <v>0</v>
      </c>
      <c r="I21" s="107"/>
      <c r="J21" s="108"/>
      <c r="K21" s="99">
        <f>0+SUM(D21:J21)</f>
        <v>2</v>
      </c>
      <c r="L21" s="86">
        <f>1000*(SUM(D21:H21))/(SUM($D$7:$H$7))</f>
        <v>2.0833333333333335</v>
      </c>
      <c r="M21" s="57"/>
    </row>
    <row r="22" spans="1:13" ht="16.5" thickBot="1">
      <c r="A22" s="100">
        <v>16</v>
      </c>
      <c r="B22" s="72" t="s">
        <v>44</v>
      </c>
      <c r="C22" s="101" t="s">
        <v>52</v>
      </c>
      <c r="D22" s="102">
        <v>0</v>
      </c>
      <c r="E22" s="67">
        <v>0</v>
      </c>
      <c r="F22" s="67">
        <v>0</v>
      </c>
      <c r="G22" s="67">
        <v>0</v>
      </c>
      <c r="H22" s="43">
        <v>0</v>
      </c>
      <c r="I22" s="67"/>
      <c r="J22" s="68"/>
      <c r="K22" s="103">
        <f>0+SUM(D22:J22)</f>
        <v>0</v>
      </c>
      <c r="L22" s="66">
        <f>1000*(SUM(D22:H22))/(SUM($D$7:$H$7))</f>
        <v>0</v>
      </c>
      <c r="M22" s="57"/>
    </row>
    <row r="24" spans="1:13" s="11" customFormat="1" ht="24" customHeight="1">
      <c r="B24" s="12" t="s">
        <v>3</v>
      </c>
      <c r="C24" s="93" t="str">
        <f>duomenys!B8</f>
        <v>Gediminas Vaitekūnas</v>
      </c>
      <c r="D24" s="93"/>
      <c r="E24" s="93"/>
      <c r="J24" s="30" t="s">
        <v>14</v>
      </c>
      <c r="K24" s="95">
        <f>duomenys!B6</f>
        <v>44408</v>
      </c>
      <c r="L24" s="95"/>
    </row>
    <row r="25" spans="1:13" s="11" customFormat="1" ht="27.75" customHeight="1">
      <c r="B25" s="3"/>
      <c r="C25" s="93" t="str">
        <f>duomenys!B9</f>
        <v>Virginijus Ivančikas</v>
      </c>
      <c r="D25" s="93"/>
      <c r="E25" s="93"/>
      <c r="J25" s="27"/>
      <c r="K25" s="28" t="str">
        <f>duomenys!B4</f>
        <v>Paluknys</v>
      </c>
      <c r="L25" s="29"/>
    </row>
  </sheetData>
  <sortState xmlns:xlrd2="http://schemas.microsoft.com/office/spreadsheetml/2017/richdata2" ref="B6:L22">
    <sortCondition descending="1" ref="K6:K22"/>
  </sortState>
  <mergeCells count="6">
    <mergeCell ref="C24:E24"/>
    <mergeCell ref="C25:E25"/>
    <mergeCell ref="A1:L1"/>
    <mergeCell ref="A2:L2"/>
    <mergeCell ref="K24:L24"/>
    <mergeCell ref="D4:H4"/>
  </mergeCells>
  <phoneticPr fontId="0" type="noConversion"/>
  <pageMargins left="0.55118110236220474" right="0.55118110236220474" top="0.49" bottom="0.7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8"/>
  <sheetViews>
    <sheetView zoomScaleNormal="100" workbookViewId="0">
      <selection activeCell="D4" sqref="D4:H4"/>
    </sheetView>
  </sheetViews>
  <sheetFormatPr defaultRowHeight="12.75"/>
  <cols>
    <col min="1" max="1" width="4.28515625" customWidth="1"/>
    <col min="2" max="2" width="20" customWidth="1"/>
    <col min="3" max="3" width="11.42578125" customWidth="1"/>
    <col min="4" max="10" width="5" customWidth="1"/>
    <col min="11" max="12" width="11.42578125" customWidth="1"/>
    <col min="13" max="13" width="9.140625" hidden="1" customWidth="1"/>
  </cols>
  <sheetData>
    <row r="1" spans="1:13" s="22" customFormat="1" ht="18.7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s="22" customFormat="1" ht="24" customHeight="1">
      <c r="A2" s="94" t="str">
        <f>duomenys!B3</f>
        <v>Alfonso Pranskėčio taurė 2021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s="22" customFormat="1" ht="24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2" customFormat="1" ht="30">
      <c r="A4" s="23"/>
      <c r="B4" s="21"/>
      <c r="C4" s="21"/>
      <c r="D4" s="94" t="s">
        <v>15</v>
      </c>
      <c r="E4" s="94"/>
      <c r="F4" s="94"/>
      <c r="G4" s="94"/>
      <c r="H4" s="94"/>
      <c r="I4" s="25"/>
      <c r="J4" s="21"/>
      <c r="K4" s="26"/>
      <c r="L4" s="26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13"/>
    </row>
    <row r="6" spans="1:13" ht="16.5" thickBot="1">
      <c r="A6" s="58" t="s">
        <v>0</v>
      </c>
      <c r="B6" s="36" t="s">
        <v>19</v>
      </c>
      <c r="C6" s="58" t="s">
        <v>1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 t="s">
        <v>47</v>
      </c>
      <c r="J6" s="38"/>
      <c r="K6" s="58" t="s">
        <v>2</v>
      </c>
      <c r="L6" s="59" t="s">
        <v>9</v>
      </c>
      <c r="M6" s="5" t="s">
        <v>22</v>
      </c>
    </row>
    <row r="7" spans="1:13" ht="15.75">
      <c r="A7" s="45">
        <v>1</v>
      </c>
      <c r="B7" s="53" t="s">
        <v>29</v>
      </c>
      <c r="C7" s="54" t="s">
        <v>4</v>
      </c>
      <c r="D7" s="89">
        <v>233</v>
      </c>
      <c r="E7" s="51">
        <v>180</v>
      </c>
      <c r="F7" s="90">
        <v>180</v>
      </c>
      <c r="G7" s="51">
        <v>180</v>
      </c>
      <c r="H7" s="91">
        <v>180</v>
      </c>
      <c r="I7" s="51"/>
      <c r="J7" s="52"/>
      <c r="K7" s="46">
        <f>0+SUM(D7:J7)</f>
        <v>953</v>
      </c>
      <c r="L7" s="47">
        <f>1000*(SUM(D7:H7))/(SUM($D$7:$H$7))</f>
        <v>1000</v>
      </c>
      <c r="M7" s="10">
        <v>1000</v>
      </c>
    </row>
    <row r="8" spans="1:13" ht="15.75">
      <c r="A8" s="6">
        <v>2</v>
      </c>
      <c r="B8" s="7" t="s">
        <v>45</v>
      </c>
      <c r="C8" s="33" t="s">
        <v>7</v>
      </c>
      <c r="D8" s="39">
        <v>240</v>
      </c>
      <c r="E8" s="9">
        <v>177</v>
      </c>
      <c r="F8" s="9">
        <v>180</v>
      </c>
      <c r="G8" s="9">
        <v>141</v>
      </c>
      <c r="H8" s="9">
        <v>180</v>
      </c>
      <c r="I8" s="8"/>
      <c r="J8" s="40"/>
      <c r="K8" s="35">
        <f>0+SUM(D8:J8)</f>
        <v>918</v>
      </c>
      <c r="L8" s="10">
        <f>1000*(SUM(D8:H8))/(SUM($D$7:$H$7))</f>
        <v>963.27387198321094</v>
      </c>
      <c r="M8" s="10">
        <v>900</v>
      </c>
    </row>
    <row r="9" spans="1:13" ht="15.75">
      <c r="A9" s="6">
        <v>3</v>
      </c>
      <c r="B9" s="7" t="s">
        <v>37</v>
      </c>
      <c r="C9" s="33" t="s">
        <v>25</v>
      </c>
      <c r="D9" s="39">
        <v>240</v>
      </c>
      <c r="E9" s="9">
        <v>180</v>
      </c>
      <c r="F9" s="9">
        <v>95</v>
      </c>
      <c r="G9" s="9">
        <v>180</v>
      </c>
      <c r="H9" s="8">
        <v>180</v>
      </c>
      <c r="I9" s="8"/>
      <c r="J9" s="40"/>
      <c r="K9" s="35">
        <f>0+SUM(D9:J9)</f>
        <v>875</v>
      </c>
      <c r="L9" s="10">
        <f>1000*(SUM(D9:H9))/(SUM($D$7:$H$7))</f>
        <v>918.15320041972723</v>
      </c>
      <c r="M9" s="10">
        <v>700</v>
      </c>
    </row>
    <row r="10" spans="1:13" ht="15.75">
      <c r="A10" s="6">
        <v>4</v>
      </c>
      <c r="B10" s="7" t="s">
        <v>26</v>
      </c>
      <c r="C10" s="33" t="s">
        <v>4</v>
      </c>
      <c r="D10" s="39">
        <v>226</v>
      </c>
      <c r="E10" s="8">
        <v>180</v>
      </c>
      <c r="F10" s="8">
        <v>106</v>
      </c>
      <c r="G10" s="8">
        <v>180</v>
      </c>
      <c r="H10" s="8">
        <v>180</v>
      </c>
      <c r="I10" s="8"/>
      <c r="J10" s="40"/>
      <c r="K10" s="35">
        <f>0+SUM(D10:J10)</f>
        <v>872</v>
      </c>
      <c r="L10" s="10">
        <f>1000*(SUM(D10:H10))/(SUM($D$7:$H$7))</f>
        <v>915.00524658971665</v>
      </c>
      <c r="M10" s="10">
        <v>600</v>
      </c>
    </row>
    <row r="11" spans="1:13" ht="15.75">
      <c r="A11" s="6">
        <v>5</v>
      </c>
      <c r="B11" s="7" t="s">
        <v>42</v>
      </c>
      <c r="C11" s="33" t="s">
        <v>4</v>
      </c>
      <c r="D11" s="39">
        <v>202</v>
      </c>
      <c r="E11" s="8">
        <v>180</v>
      </c>
      <c r="F11" s="8">
        <v>121</v>
      </c>
      <c r="G11" s="8">
        <v>180</v>
      </c>
      <c r="H11" s="8">
        <v>180</v>
      </c>
      <c r="I11" s="8"/>
      <c r="J11" s="40"/>
      <c r="K11" s="35">
        <f>0+SUM(D11:J11)</f>
        <v>863</v>
      </c>
      <c r="L11" s="10">
        <f>1000*(SUM(D11:H11))/(SUM($D$7:$H$7))</f>
        <v>905.56138509968525</v>
      </c>
      <c r="M11" s="10"/>
    </row>
    <row r="12" spans="1:13" ht="15.75">
      <c r="A12" s="6">
        <v>6</v>
      </c>
      <c r="B12" s="7" t="s">
        <v>8</v>
      </c>
      <c r="C12" s="33" t="s">
        <v>23</v>
      </c>
      <c r="D12" s="39">
        <v>159</v>
      </c>
      <c r="E12" s="9">
        <v>180</v>
      </c>
      <c r="F12" s="9">
        <v>180</v>
      </c>
      <c r="G12" s="9">
        <v>161</v>
      </c>
      <c r="H12" s="9">
        <v>180</v>
      </c>
      <c r="I12" s="8"/>
      <c r="J12" s="40"/>
      <c r="K12" s="35">
        <f>0+SUM(D12:J12)</f>
        <v>860</v>
      </c>
      <c r="L12" s="10">
        <f>1000*(SUM(D12:H12))/(SUM($D$7:$H$7))</f>
        <v>902.41343126967467</v>
      </c>
      <c r="M12" s="10"/>
    </row>
    <row r="13" spans="1:13" ht="15.75">
      <c r="A13" s="6">
        <v>7</v>
      </c>
      <c r="B13" s="7" t="s">
        <v>49</v>
      </c>
      <c r="C13" s="33" t="s">
        <v>4</v>
      </c>
      <c r="D13" s="39">
        <v>235</v>
      </c>
      <c r="E13" s="9">
        <v>145</v>
      </c>
      <c r="F13" s="9">
        <v>163</v>
      </c>
      <c r="G13" s="9">
        <v>137</v>
      </c>
      <c r="H13" s="9">
        <v>118</v>
      </c>
      <c r="I13" s="8"/>
      <c r="J13" s="40"/>
      <c r="K13" s="35">
        <f>0+SUM(D13:J13)</f>
        <v>798</v>
      </c>
      <c r="L13" s="10">
        <f>1000*(SUM(D13:H13))/(SUM($D$7:$H$7))</f>
        <v>837.3557187827912</v>
      </c>
      <c r="M13" s="10"/>
    </row>
    <row r="14" spans="1:13" ht="15.75">
      <c r="A14" s="6">
        <v>8</v>
      </c>
      <c r="B14" s="7" t="s">
        <v>59</v>
      </c>
      <c r="C14" s="33" t="s">
        <v>25</v>
      </c>
      <c r="D14" s="39">
        <v>134</v>
      </c>
      <c r="E14" s="8">
        <v>180</v>
      </c>
      <c r="F14" s="8">
        <v>45</v>
      </c>
      <c r="G14" s="8">
        <v>83</v>
      </c>
      <c r="H14" s="8">
        <v>180</v>
      </c>
      <c r="I14" s="8"/>
      <c r="J14" s="40"/>
      <c r="K14" s="35">
        <f>0+SUM(D14:J14)</f>
        <v>622</v>
      </c>
      <c r="L14" s="10">
        <f>1000*(SUM(D14:H14))/(SUM($D$7:$H$7))</f>
        <v>652.67576075550892</v>
      </c>
      <c r="M14" s="10"/>
    </row>
    <row r="15" spans="1:13" ht="16.5" thickBot="1">
      <c r="A15" s="74">
        <v>9</v>
      </c>
      <c r="B15" s="48" t="s">
        <v>43</v>
      </c>
      <c r="C15" s="49" t="s">
        <v>4</v>
      </c>
      <c r="D15" s="42">
        <v>2</v>
      </c>
      <c r="E15" s="43">
        <v>0</v>
      </c>
      <c r="F15" s="43">
        <v>0</v>
      </c>
      <c r="G15" s="43">
        <v>0</v>
      </c>
      <c r="H15" s="43">
        <v>0</v>
      </c>
      <c r="I15" s="43"/>
      <c r="J15" s="44"/>
      <c r="K15" s="50">
        <f>0+SUM(D15:J15)</f>
        <v>2</v>
      </c>
      <c r="L15" s="66">
        <f>1000*(SUM(D15:H15))/(SUM($D$7:$H$7))</f>
        <v>2.0986358866736623</v>
      </c>
      <c r="M15" s="10"/>
    </row>
    <row r="17" spans="2:12" s="11" customFormat="1" ht="24" customHeight="1">
      <c r="B17" s="12" t="s">
        <v>3</v>
      </c>
      <c r="C17" s="93" t="str">
        <f>duomenys!B8</f>
        <v>Gediminas Vaitekūnas</v>
      </c>
      <c r="D17" s="93"/>
      <c r="E17" s="93"/>
      <c r="J17" s="30" t="s">
        <v>14</v>
      </c>
      <c r="K17" s="95">
        <f>duomenys!B7</f>
        <v>44408</v>
      </c>
      <c r="L17" s="95"/>
    </row>
    <row r="18" spans="2:12" s="11" customFormat="1" ht="27.75" customHeight="1">
      <c r="B18" s="3"/>
      <c r="C18" s="93" t="str">
        <f>duomenys!B9</f>
        <v>Virginijus Ivančikas</v>
      </c>
      <c r="D18" s="93"/>
      <c r="E18" s="93"/>
      <c r="J18" s="27"/>
      <c r="K18" s="28" t="str">
        <f>duomenys!B4</f>
        <v>Paluknys</v>
      </c>
      <c r="L18" s="29"/>
    </row>
  </sheetData>
  <sortState xmlns:xlrd2="http://schemas.microsoft.com/office/spreadsheetml/2017/richdata2" ref="B6:L15">
    <sortCondition descending="1" ref="K6:K15"/>
  </sortState>
  <mergeCells count="6">
    <mergeCell ref="C17:E17"/>
    <mergeCell ref="C18:E18"/>
    <mergeCell ref="A1:L1"/>
    <mergeCell ref="A2:L2"/>
    <mergeCell ref="D4:H4"/>
    <mergeCell ref="K17:L17"/>
  </mergeCells>
  <phoneticPr fontId="0" type="noConversion"/>
  <pageMargins left="0.55118110236220474" right="0.55118110236220474" top="0.98425196850393704" bottom="0.7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4"/>
  <sheetViews>
    <sheetView zoomScaleNormal="100" workbookViewId="0">
      <selection activeCell="D4" sqref="D4:H4"/>
    </sheetView>
  </sheetViews>
  <sheetFormatPr defaultRowHeight="12.75"/>
  <cols>
    <col min="1" max="1" width="4.28515625" customWidth="1"/>
    <col min="2" max="2" width="20" customWidth="1"/>
    <col min="3" max="3" width="11.42578125" customWidth="1"/>
    <col min="4" max="10" width="5" customWidth="1"/>
    <col min="11" max="12" width="11.42578125" customWidth="1"/>
    <col min="13" max="13" width="9.140625" hidden="1" customWidth="1"/>
  </cols>
  <sheetData>
    <row r="1" spans="1:13" s="22" customFormat="1" ht="18.7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s="22" customFormat="1" ht="24" customHeight="1">
      <c r="A2" s="94" t="str">
        <f>duomenys!B3</f>
        <v>Alfonso Pranskėčio taurė 2021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s="22" customFormat="1" ht="24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2" customFormat="1" ht="30">
      <c r="A4" s="23"/>
      <c r="B4" s="21"/>
      <c r="C4" s="21"/>
      <c r="D4" s="94" t="s">
        <v>16</v>
      </c>
      <c r="E4" s="94"/>
      <c r="F4" s="94"/>
      <c r="G4" s="94"/>
      <c r="H4" s="94"/>
      <c r="I4" s="25"/>
      <c r="J4" s="21"/>
      <c r="K4" s="26"/>
      <c r="L4" s="26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13"/>
    </row>
    <row r="6" spans="1:13" ht="16.5" thickBot="1">
      <c r="A6" s="58" t="s">
        <v>0</v>
      </c>
      <c r="B6" s="36" t="s">
        <v>19</v>
      </c>
      <c r="C6" s="58" t="s">
        <v>1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8">
        <v>7</v>
      </c>
      <c r="K6" s="58" t="s">
        <v>2</v>
      </c>
      <c r="L6" s="59" t="s">
        <v>9</v>
      </c>
      <c r="M6" s="77" t="s">
        <v>22</v>
      </c>
    </row>
    <row r="7" spans="1:13" s="55" customFormat="1" ht="15.75">
      <c r="A7" s="78">
        <v>1</v>
      </c>
      <c r="B7" s="65" t="s">
        <v>58</v>
      </c>
      <c r="C7" s="60" t="s">
        <v>25</v>
      </c>
      <c r="D7" s="62">
        <v>240</v>
      </c>
      <c r="E7" s="62">
        <v>180</v>
      </c>
      <c r="F7" s="62">
        <v>180</v>
      </c>
      <c r="G7" s="62">
        <v>180</v>
      </c>
      <c r="H7" s="62">
        <v>180</v>
      </c>
      <c r="I7" s="60"/>
      <c r="J7" s="60"/>
      <c r="K7" s="61">
        <f>0+SUM(D7:J7)</f>
        <v>960</v>
      </c>
      <c r="L7" s="79">
        <f>1000*(SUM(D7:H7))/(SUM($D$7:$H$7))</f>
        <v>1000</v>
      </c>
      <c r="M7" s="56"/>
    </row>
    <row r="8" spans="1:13" s="55" customFormat="1" ht="15.75">
      <c r="A8" s="78">
        <v>2</v>
      </c>
      <c r="B8" s="65" t="s">
        <v>51</v>
      </c>
      <c r="C8" s="60" t="s">
        <v>52</v>
      </c>
      <c r="D8" s="62">
        <v>240</v>
      </c>
      <c r="E8" s="62">
        <v>180</v>
      </c>
      <c r="F8" s="62">
        <v>180</v>
      </c>
      <c r="G8" s="62">
        <v>180</v>
      </c>
      <c r="H8" s="62">
        <v>162</v>
      </c>
      <c r="I8" s="60"/>
      <c r="J8" s="60"/>
      <c r="K8" s="61">
        <f>0+SUM(D8:J8)</f>
        <v>942</v>
      </c>
      <c r="L8" s="79">
        <f>1000*(SUM(D8:H8))/(SUM($D$7:$H$7))</f>
        <v>981.25</v>
      </c>
      <c r="M8" s="56"/>
    </row>
    <row r="9" spans="1:13" s="55" customFormat="1" ht="15.75">
      <c r="A9" s="78">
        <v>3</v>
      </c>
      <c r="B9" s="65" t="s">
        <v>44</v>
      </c>
      <c r="C9" s="60" t="s">
        <v>52</v>
      </c>
      <c r="D9" s="62">
        <v>240</v>
      </c>
      <c r="E9" s="62">
        <v>180</v>
      </c>
      <c r="F9" s="62">
        <v>131</v>
      </c>
      <c r="G9" s="62">
        <v>0</v>
      </c>
      <c r="H9" s="62">
        <v>0</v>
      </c>
      <c r="I9" s="60"/>
      <c r="J9" s="60"/>
      <c r="K9" s="61">
        <f>0+SUM(D9:J9)</f>
        <v>551</v>
      </c>
      <c r="L9" s="79">
        <f>1000*(SUM(D9:H9))/(SUM($D$7:$H$7))</f>
        <v>573.95833333333337</v>
      </c>
      <c r="M9" s="56"/>
    </row>
    <row r="10" spans="1:13" s="55" customFormat="1" ht="15.75">
      <c r="A10" s="78">
        <v>4</v>
      </c>
      <c r="B10" s="65" t="s">
        <v>50</v>
      </c>
      <c r="C10" s="60" t="s">
        <v>40</v>
      </c>
      <c r="D10" s="62">
        <v>0</v>
      </c>
      <c r="E10" s="62">
        <v>0</v>
      </c>
      <c r="F10" s="62">
        <v>80</v>
      </c>
      <c r="G10" s="62">
        <v>119</v>
      </c>
      <c r="H10" s="62">
        <v>0</v>
      </c>
      <c r="I10" s="60"/>
      <c r="J10" s="60"/>
      <c r="K10" s="61">
        <f>0+SUM(D10:J10)</f>
        <v>199</v>
      </c>
      <c r="L10" s="79">
        <f>1000*(SUM(D10:H10))/(SUM($D$7:$H$7))</f>
        <v>207.29166666666666</v>
      </c>
      <c r="M10" s="56"/>
    </row>
    <row r="11" spans="1:13" s="55" customFormat="1" ht="16.5" thickBot="1">
      <c r="A11" s="80"/>
      <c r="B11" s="81"/>
      <c r="C11" s="82"/>
      <c r="D11" s="83"/>
      <c r="E11" s="83"/>
      <c r="F11" s="83"/>
      <c r="G11" s="83"/>
      <c r="H11" s="83"/>
      <c r="I11" s="82"/>
      <c r="J11" s="82"/>
      <c r="K11" s="84">
        <f>0+SUM(D11:J11)</f>
        <v>0</v>
      </c>
      <c r="L11" s="85">
        <f>1000*(SUM(D11:H11))/(SUM($D$7:$H$7))</f>
        <v>0</v>
      </c>
      <c r="M11" s="56"/>
    </row>
    <row r="13" spans="1:13" s="11" customFormat="1" ht="24" customHeight="1">
      <c r="B13" s="12" t="s">
        <v>3</v>
      </c>
      <c r="C13" s="93" t="str">
        <f>duomenys!B8</f>
        <v>Gediminas Vaitekūnas</v>
      </c>
      <c r="D13" s="93"/>
      <c r="E13" s="93"/>
      <c r="J13" s="30" t="s">
        <v>14</v>
      </c>
      <c r="K13" s="95">
        <f>duomenys!B7</f>
        <v>44408</v>
      </c>
      <c r="L13" s="95"/>
    </row>
    <row r="14" spans="1:13" s="11" customFormat="1" ht="27.75" customHeight="1">
      <c r="B14" s="3"/>
      <c r="C14" s="93" t="str">
        <f>duomenys!B9</f>
        <v>Virginijus Ivančikas</v>
      </c>
      <c r="D14" s="93"/>
      <c r="E14" s="93"/>
      <c r="J14" s="27"/>
      <c r="K14" s="28" t="str">
        <f>duomenys!B4</f>
        <v>Paluknys</v>
      </c>
      <c r="L14" s="29"/>
    </row>
  </sheetData>
  <sortState xmlns:xlrd2="http://schemas.microsoft.com/office/spreadsheetml/2017/richdata2" ref="B7:L10">
    <sortCondition descending="1" ref="K7:K10"/>
  </sortState>
  <mergeCells count="6">
    <mergeCell ref="C13:E13"/>
    <mergeCell ref="C14:E14"/>
    <mergeCell ref="A1:L1"/>
    <mergeCell ref="A2:L2"/>
    <mergeCell ref="D4:H4"/>
    <mergeCell ref="K13:L13"/>
  </mergeCells>
  <phoneticPr fontId="0" type="noConversion"/>
  <pageMargins left="0.55118110236220474" right="0.55118110236220474" top="0.98425196850393704" bottom="0.7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duomenys</vt:lpstr>
      <vt:lpstr>F1A</vt:lpstr>
      <vt:lpstr>F1B</vt:lpstr>
      <vt:lpstr>F1C</vt:lpstr>
      <vt:lpstr>F1A!Print_Area</vt:lpstr>
      <vt:lpstr>F1B!Print_Area</vt:lpstr>
      <vt:lpstr>F1C!Print_Area</vt:lpstr>
    </vt:vector>
  </TitlesOfParts>
  <Company>chata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montis</dc:creator>
  <cp:lastModifiedBy>Virginijus</cp:lastModifiedBy>
  <cp:lastPrinted>2018-08-18T18:00:38Z</cp:lastPrinted>
  <dcterms:created xsi:type="dcterms:W3CDTF">2007-06-11T10:37:28Z</dcterms:created>
  <dcterms:modified xsi:type="dcterms:W3CDTF">2021-07-31T12:08:59Z</dcterms:modified>
</cp:coreProperties>
</file>